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<sst xmlns="http://schemas.openxmlformats.org/spreadsheetml/2006/main" count="66" uniqueCount="54">
  <si>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Rahmendauer</t>
  </si>
  <si>
    <t>Rechnung für 32 Kanäle:</t>
  </si>
  <si>
    <t>Rechnung für 1 Kanal:</t>
  </si>
  <si>
    <t>Übertragungszeit für jedes PCM-Wort (8 Bit)</t>
  </si>
  <si>
    <t>1/125 µs</t>
  </si>
  <si>
    <t>Übertragungszeit für jedes Bit</t>
  </si>
  <si>
    <t>Basisrate</t>
  </si>
  <si>
    <t>Primärmultiplexrate</t>
  </si>
  <si>
    <t>*3</t>
  </si>
  <si>
    <t>4*64</t>
  </si>
  <si>
    <t>25*64</t>
  </si>
  <si>
    <t>128*64</t>
  </si>
  <si>
    <t>636*64</t>
  </si>
  <si>
    <t>+ 40704 Bits zusätzlich durch Stopfverfahren</t>
  </si>
  <si>
    <t>+ 8192 Bits zusätzlich durch Stopfverfahren</t>
  </si>
  <si>
    <t>+ 1600 Bits zusätzlich durch Stopfverfahren</t>
  </si>
  <si>
    <t>+ 256 Bits zusätzlich durch Stopfverfahren</t>
  </si>
  <si>
    <t>=&gt;</t>
  </si>
  <si>
    <t>mal</t>
  </si>
  <si>
    <t>Amerikanischer Standard</t>
  </si>
  <si>
    <t>Europäischer Standard</t>
  </si>
  <si>
    <t>mal 4 + 168 Stopfbits</t>
  </si>
  <si>
    <t>3*56</t>
  </si>
  <si>
    <t>mal 7 + 1728 Stopfbits</t>
  </si>
  <si>
    <t>27*64</t>
  </si>
  <si>
    <t>252*64</t>
  </si>
  <si>
    <t>mal 6 + 16128 Stopfbits</t>
  </si>
  <si>
    <t>einfache Multiplikation</t>
  </si>
  <si>
    <t>Berechnung mit Stopfbit</t>
  </si>
  <si>
    <t>&lt;=</t>
  </si>
  <si>
    <t>Multiplexebenen der PDH</t>
  </si>
  <si>
    <t>=</t>
  </si>
  <si>
    <t>24 Kanäle</t>
  </si>
  <si>
    <t>96 Kanäle</t>
  </si>
  <si>
    <t>672 Kanäle</t>
  </si>
  <si>
    <t>Name: DS3</t>
  </si>
  <si>
    <t>Name: DS2</t>
  </si>
  <si>
    <t>Name: DS1</t>
  </si>
  <si>
    <t>Name: DS0</t>
  </si>
  <si>
    <t>Name: E0</t>
  </si>
  <si>
    <t>E0: 1 Kanal, 64 KBit/s</t>
  </si>
  <si>
    <t>E1: 32 Kanäle, 2048 KBit/s</t>
  </si>
  <si>
    <t>E2: 120 Kanäle, 8448 KBit/s</t>
  </si>
  <si>
    <t>E3: 480 Kanäle, 34368 KBit/s</t>
  </si>
  <si>
    <t>E4: 1920 Kanäle, 139246 KBit/s</t>
  </si>
  <si>
    <t>DS0: 1 Kanal, 64 KBit/s</t>
  </si>
  <si>
    <t>DS1: 24 Kanäle, 1544 KBit/s</t>
  </si>
  <si>
    <t>DS2: 96 Kanäle, 6314 KBit/s</t>
  </si>
  <si>
    <t>DS3: 672 Kanäle, 44376 KBit/s</t>
  </si>
  <si>
    <t>32 Kanäle,  E1: PCM30</t>
  </si>
  <si>
    <t>E2: PCM120</t>
  </si>
  <si>
    <t>E3: PCM480</t>
  </si>
  <si>
    <t>E4: PCM1920</t>
  </si>
  <si>
    <t>erstellt von: Wolfgang Freiermuth, BBS Landau, Version: 25. April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</si>
</sst>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\ &quot;Kanäle&quot;"/>
    <numFmt numFmtId="168" formatCode="0\ &quot;Bit&quot;"/>
    <numFmt numFmtId="169" formatCode="0\ &quot;Hertz&quot;"/>
    <numFmt numFmtId="170" formatCode="0\ &quot;Bit/s&quot;"/>
    <numFmt numFmtId="171" formatCode="0.000\ &quot;kBit/s&quot;"/>
    <numFmt numFmtId="172" formatCode="0.000\ &quot;kMBit/s&quot;"/>
    <numFmt numFmtId="173" formatCode="0.000\ &quot;MBit/s&quot;"/>
    <numFmt numFmtId="174" formatCode="0.000\ &quot;GBit/s&quot;"/>
    <numFmt numFmtId="175" formatCode="0.000\ &quot;ms&quot;"/>
    <numFmt numFmtId="176" formatCode="0.000\ &quot;µs&quot;"/>
    <numFmt numFmtId="177" formatCode="0\ &quot;kBit/s&quot;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15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7" fillId="0" borderId="0" xfId="0" applyFont="1" applyAlignment="1" quotePrefix="1">
      <alignment horizontal="right"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171" fontId="5" fillId="0" borderId="0" xfId="0" applyNumberFormat="1" applyFont="1" applyFill="1" applyAlignment="1">
      <alignment wrapText="1"/>
    </xf>
    <xf numFmtId="177" fontId="5" fillId="2" borderId="0" xfId="0" applyNumberFormat="1" applyFont="1" applyFill="1" applyAlignment="1">
      <alignment/>
    </xf>
    <xf numFmtId="177" fontId="5" fillId="3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9" fillId="0" borderId="0" xfId="0" applyFont="1" applyAlignment="1">
      <alignment/>
    </xf>
    <xf numFmtId="171" fontId="5" fillId="3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77" fontId="9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4" borderId="2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/>
    </xf>
    <xf numFmtId="0" fontId="13" fillId="5" borderId="4" xfId="0" applyFont="1" applyFill="1" applyBorder="1" applyAlignment="1">
      <alignment horizontal="left"/>
    </xf>
    <xf numFmtId="0" fontId="5" fillId="5" borderId="5" xfId="0" applyFont="1" applyFill="1" applyBorder="1" applyAlignment="1">
      <alignment/>
    </xf>
    <xf numFmtId="0" fontId="13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 quotePrefix="1">
      <alignment horizontal="center" wrapText="1"/>
    </xf>
    <xf numFmtId="0" fontId="5" fillId="2" borderId="6" xfId="0" applyFont="1" applyFill="1" applyBorder="1" applyAlignment="1">
      <alignment/>
    </xf>
    <xf numFmtId="176" fontId="5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11" fillId="3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66675</xdr:rowOff>
    </xdr:from>
    <xdr:to>
      <xdr:col>6</xdr:col>
      <xdr:colOff>466725</xdr:colOff>
      <xdr:row>15</xdr:row>
      <xdr:rowOff>38100</xdr:rowOff>
    </xdr:to>
    <xdr:sp>
      <xdr:nvSpPr>
        <xdr:cNvPr id="1" name="Line 1"/>
        <xdr:cNvSpPr>
          <a:spLocks/>
        </xdr:cNvSpPr>
      </xdr:nvSpPr>
      <xdr:spPr>
        <a:xfrm flipH="1" flipV="1">
          <a:off x="3276600" y="2505075"/>
          <a:ext cx="1371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16</xdr:row>
      <xdr:rowOff>66675</xdr:rowOff>
    </xdr:from>
    <xdr:to>
      <xdr:col>4</xdr:col>
      <xdr:colOff>495300</xdr:colOff>
      <xdr:row>17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3124200" y="299085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16</xdr:row>
      <xdr:rowOff>76200</xdr:rowOff>
    </xdr:from>
    <xdr:to>
      <xdr:col>7</xdr:col>
      <xdr:colOff>190500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4371975" y="300037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85725</xdr:rowOff>
    </xdr:from>
    <xdr:to>
      <xdr:col>1</xdr:col>
      <xdr:colOff>771525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52475" y="1228725"/>
          <a:ext cx="42862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85725</xdr:rowOff>
    </xdr:from>
    <xdr:to>
      <xdr:col>3</xdr:col>
      <xdr:colOff>685800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57425" y="1228725"/>
          <a:ext cx="42862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85725</xdr:rowOff>
    </xdr:from>
    <xdr:to>
      <xdr:col>7</xdr:col>
      <xdr:colOff>762000</xdr:colOff>
      <xdr:row>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257800" y="1228725"/>
          <a:ext cx="42862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5</xdr:row>
      <xdr:rowOff>66675</xdr:rowOff>
    </xdr:from>
    <xdr:to>
      <xdr:col>9</xdr:col>
      <xdr:colOff>723900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353175" y="1209675"/>
          <a:ext cx="428625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8</xdr:col>
      <xdr:colOff>66675</xdr:colOff>
      <xdr:row>11</xdr:row>
      <xdr:rowOff>38100</xdr:rowOff>
    </xdr:to>
    <xdr:sp>
      <xdr:nvSpPr>
        <xdr:cNvPr id="8" name="Line 8"/>
        <xdr:cNvSpPr>
          <a:spLocks/>
        </xdr:cNvSpPr>
      </xdr:nvSpPr>
      <xdr:spPr>
        <a:xfrm flipV="1">
          <a:off x="1809750" y="1952625"/>
          <a:ext cx="4152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5</xdr:row>
      <xdr:rowOff>66675</xdr:rowOff>
    </xdr:from>
    <xdr:to>
      <xdr:col>6</xdr:col>
      <xdr:colOff>180975</xdr:colOff>
      <xdr:row>8</xdr:row>
      <xdr:rowOff>66675</xdr:rowOff>
    </xdr:to>
    <xdr:sp>
      <xdr:nvSpPr>
        <xdr:cNvPr id="9" name="Rectangle 10"/>
        <xdr:cNvSpPr>
          <a:spLocks/>
        </xdr:cNvSpPr>
      </xdr:nvSpPr>
      <xdr:spPr>
        <a:xfrm>
          <a:off x="3524250" y="1209675"/>
          <a:ext cx="838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 3
+ 5056 Stopfbits (79*64)</a:t>
          </a:r>
        </a:p>
      </xdr:txBody>
    </xdr:sp>
    <xdr:clientData/>
  </xdr:twoCellAnchor>
  <xdr:twoCellAnchor>
    <xdr:from>
      <xdr:col>2</xdr:col>
      <xdr:colOff>209550</xdr:colOff>
      <xdr:row>28</xdr:row>
      <xdr:rowOff>85725</xdr:rowOff>
    </xdr:from>
    <xdr:to>
      <xdr:col>11</xdr:col>
      <xdr:colOff>47625</xdr:colOff>
      <xdr:row>31</xdr:row>
      <xdr:rowOff>76200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943100" y="5019675"/>
          <a:ext cx="5934075" cy="4762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Wegen den entfernungsabhängigen Signallaufzeiten und den technischen bedingten Gleichlaufschwankungen der Taktgeneratoren müssen zusätzliche "Stopfbits" eingefügt werden.</a:t>
          </a:r>
        </a:p>
      </xdr:txBody>
    </xdr:sp>
    <xdr:clientData/>
  </xdr:twoCellAnchor>
  <xdr:twoCellAnchor>
    <xdr:from>
      <xdr:col>6</xdr:col>
      <xdr:colOff>190500</xdr:colOff>
      <xdr:row>15</xdr:row>
      <xdr:rowOff>76200</xdr:rowOff>
    </xdr:from>
    <xdr:to>
      <xdr:col>7</xdr:col>
      <xdr:colOff>190500</xdr:colOff>
      <xdr:row>16</xdr:row>
      <xdr:rowOff>133350</xdr:rowOff>
    </xdr:to>
    <xdr:sp>
      <xdr:nvSpPr>
        <xdr:cNvPr id="11" name="Line 12"/>
        <xdr:cNvSpPr>
          <a:spLocks/>
        </xdr:cNvSpPr>
      </xdr:nvSpPr>
      <xdr:spPr>
        <a:xfrm flipV="1">
          <a:off x="4371975" y="2838450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219075</xdr:colOff>
      <xdr:row>33</xdr:row>
      <xdr:rowOff>85725</xdr:rowOff>
    </xdr:from>
    <xdr:ext cx="5953125" cy="466725"/>
    <xdr:sp>
      <xdr:nvSpPr>
        <xdr:cNvPr id="12" name="TextBox 13"/>
        <xdr:cNvSpPr txBox="1">
          <a:spLocks noChangeArrowheads="1"/>
        </xdr:cNvSpPr>
      </xdr:nvSpPr>
      <xdr:spPr>
        <a:xfrm>
          <a:off x="1952625" y="5829300"/>
          <a:ext cx="5953125" cy="466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PDH wurde von SDH und SONET verdrängt.
PDH war bis 1990 die führende Weitverkehrsnetztechnik in der Telekommunikation.</a:t>
          </a:r>
        </a:p>
      </xdr:txBody>
    </xdr:sp>
    <xdr:clientData/>
  </xdr:oneCellAnchor>
  <xdr:oneCellAnchor>
    <xdr:from>
      <xdr:col>1</xdr:col>
      <xdr:colOff>219075</xdr:colOff>
      <xdr:row>38</xdr:row>
      <xdr:rowOff>85725</xdr:rowOff>
    </xdr:from>
    <xdr:ext cx="3590925" cy="3457575"/>
    <xdr:sp>
      <xdr:nvSpPr>
        <xdr:cNvPr id="13" name="TextBox 14"/>
        <xdr:cNvSpPr txBox="1">
          <a:spLocks noChangeArrowheads="1"/>
        </xdr:cNvSpPr>
      </xdr:nvSpPr>
      <xdr:spPr>
        <a:xfrm>
          <a:off x="628650" y="6638925"/>
          <a:ext cx="3590925" cy="34575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SONET
Synchronous Optical Network 
Technik von AT&amp;T zur Hochgeschwindigkeitsdatenübertragung auf Glasfaserkabel. 
Besitzt in den USA die gleiche Bedeutung wie SDH auf europäischer Ebene. 
Die Grunddatenrate beträgt 51,84 MBit/s (STS-1). 
Durch Vervielfachung entstehen die höheren Datenraten wie:
155 MBit/s (STS-3), 
622 MBit/s (STS-12), und 
2 GBit/s (STS-48). 
</a:t>
          </a:r>
        </a:p>
      </xdr:txBody>
    </xdr:sp>
    <xdr:clientData/>
  </xdr:oneCellAnchor>
  <xdr:oneCellAnchor>
    <xdr:from>
      <xdr:col>7</xdr:col>
      <xdr:colOff>171450</xdr:colOff>
      <xdr:row>38</xdr:row>
      <xdr:rowOff>76200</xdr:rowOff>
    </xdr:from>
    <xdr:ext cx="3590925" cy="3371850"/>
    <xdr:sp>
      <xdr:nvSpPr>
        <xdr:cNvPr id="14" name="TextBox 15"/>
        <xdr:cNvSpPr txBox="1">
          <a:spLocks noChangeArrowheads="1"/>
        </xdr:cNvSpPr>
      </xdr:nvSpPr>
      <xdr:spPr>
        <a:xfrm>
          <a:off x="5095875" y="6629400"/>
          <a:ext cx="3590925" cy="3371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SDH
Synchronous Digital Hierarchy 
Die Basisdatenrate von SDH beträgt 155,520 MBit/s, wobei in so genannten Synchronen-Transport-Modulen (STM) das N-fache (mit N = 1, 4, 16 oder 64) übertragen werden kann. 
Die SDH-Technik ist momentan die Standardtransporttechnik für Weitverkehrsnetze in der Telekommunikation. Sie löste die PDH-Technik ab. 
PDH war bis etwa 1990 die dominierende Weitverkehrsnetztechnik war. 
Die SDH-Standards legen auch fest, wie ATM-Zellen oder IP-Datenpakete über SDH-Hochgeschwindigkeitsstrecken übertragen werden.
Das amerikanische Gegenstück zur SDH heißt SONET. 
SONET unterscheidet sich im wesentlichen durch eine andere Basisdatenrate. Die ITU-T regelt die Zusammenarbeit zwischen SDH und SONET.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C1">
      <selection activeCell="C2" sqref="C2:J2"/>
    </sheetView>
  </sheetViews>
  <sheetFormatPr defaultColWidth="11.421875" defaultRowHeight="12.75"/>
  <cols>
    <col min="1" max="1" width="6.140625" style="24" customWidth="1"/>
    <col min="2" max="2" width="19.8515625" style="1" customWidth="1"/>
    <col min="3" max="3" width="4.00390625" style="1" customWidth="1"/>
    <col min="4" max="4" width="15.7109375" style="1" customWidth="1"/>
    <col min="5" max="5" width="8.421875" style="1" customWidth="1"/>
    <col min="6" max="6" width="8.57421875" style="1" customWidth="1"/>
    <col min="7" max="7" width="11.140625" style="1" customWidth="1"/>
    <col min="8" max="8" width="14.57421875" style="1" customWidth="1"/>
    <col min="9" max="9" width="2.421875" style="1" customWidth="1"/>
    <col min="10" max="10" width="14.421875" style="1" customWidth="1"/>
    <col min="11" max="11" width="12.140625" style="1" customWidth="1"/>
    <col min="12" max="12" width="11.421875" style="1" customWidth="1"/>
    <col min="13" max="13" width="6.140625" style="24" customWidth="1"/>
    <col min="14" max="16384" width="11.421875" style="1" customWidth="1"/>
  </cols>
  <sheetData>
    <row r="1" spans="2:12" ht="20.25">
      <c r="B1" s="48" t="s">
        <v>30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3:10" ht="12.75">
      <c r="C2" s="53" t="s">
        <v>53</v>
      </c>
      <c r="D2" s="53"/>
      <c r="E2" s="53"/>
      <c r="F2" s="53"/>
      <c r="G2" s="53"/>
      <c r="H2" s="53"/>
      <c r="I2" s="53"/>
      <c r="J2" s="53"/>
    </row>
    <row r="3" spans="2:10" ht="18.75">
      <c r="B3" s="52" t="s">
        <v>19</v>
      </c>
      <c r="C3" s="52"/>
      <c r="D3" s="52"/>
      <c r="H3" s="52" t="s">
        <v>20</v>
      </c>
      <c r="I3" s="52"/>
      <c r="J3" s="52"/>
    </row>
    <row r="5" spans="1:13" s="15" customFormat="1" ht="25.5">
      <c r="A5" s="25"/>
      <c r="B5" s="22" t="s">
        <v>28</v>
      </c>
      <c r="D5" s="21" t="s">
        <v>27</v>
      </c>
      <c r="H5" s="21" t="s">
        <v>27</v>
      </c>
      <c r="J5" s="22" t="s">
        <v>28</v>
      </c>
      <c r="M5" s="25"/>
    </row>
    <row r="6" spans="1:13" s="15" customFormat="1" ht="12.75">
      <c r="A6" s="25"/>
      <c r="B6" s="19"/>
      <c r="D6" s="16"/>
      <c r="H6" s="16"/>
      <c r="J6" s="19"/>
      <c r="M6" s="25"/>
    </row>
    <row r="7" spans="1:13" s="15" customFormat="1" ht="12.75">
      <c r="A7" s="25"/>
      <c r="B7" s="19"/>
      <c r="D7" s="16"/>
      <c r="H7" s="16"/>
      <c r="J7" s="19"/>
      <c r="M7" s="25"/>
    </row>
    <row r="8" spans="8:12" ht="12.75">
      <c r="H8" s="18">
        <f>H10*I9</f>
        <v>524288</v>
      </c>
      <c r="I8" s="11" t="s">
        <v>17</v>
      </c>
      <c r="J8" s="17">
        <f>H8+40704</f>
        <v>564992</v>
      </c>
      <c r="L8" s="13"/>
    </row>
    <row r="9" spans="8:13" ht="12.75">
      <c r="H9" s="14" t="s">
        <v>18</v>
      </c>
      <c r="I9" s="10">
        <v>4</v>
      </c>
      <c r="J9" s="11" t="s">
        <v>13</v>
      </c>
      <c r="M9" s="26" t="s">
        <v>12</v>
      </c>
    </row>
    <row r="10" spans="2:12" ht="12.75">
      <c r="B10" s="17">
        <f>(D10+16128)</f>
        <v>274176</v>
      </c>
      <c r="C10" s="1" t="s">
        <v>29</v>
      </c>
      <c r="D10" s="18">
        <f>D12*C11</f>
        <v>258048</v>
      </c>
      <c r="F10" s="10" t="s">
        <v>8</v>
      </c>
      <c r="H10" s="18">
        <f>H12*I11</f>
        <v>131072</v>
      </c>
      <c r="I10" s="11" t="s">
        <v>17</v>
      </c>
      <c r="J10" s="17">
        <f>H10+8192</f>
        <v>139264</v>
      </c>
      <c r="K10" s="1" t="s">
        <v>52</v>
      </c>
      <c r="L10" s="13"/>
    </row>
    <row r="11" spans="1:13" ht="12.75">
      <c r="A11" s="26" t="s">
        <v>25</v>
      </c>
      <c r="B11" s="1" t="s">
        <v>26</v>
      </c>
      <c r="C11" s="12">
        <v>6</v>
      </c>
      <c r="H11" s="14" t="s">
        <v>18</v>
      </c>
      <c r="I11" s="10">
        <v>4</v>
      </c>
      <c r="J11" s="11" t="s">
        <v>14</v>
      </c>
      <c r="M11" s="26" t="s">
        <v>11</v>
      </c>
    </row>
    <row r="12" spans="2:12" ht="12.75">
      <c r="B12" s="17">
        <f>(D12+1728)</f>
        <v>44736</v>
      </c>
      <c r="C12" s="1" t="s">
        <v>29</v>
      </c>
      <c r="D12" s="18">
        <f>D14*C13</f>
        <v>43008</v>
      </c>
      <c r="E12" s="24" t="s">
        <v>34</v>
      </c>
      <c r="H12" s="18">
        <f>H14*I13</f>
        <v>32768</v>
      </c>
      <c r="I12" s="11" t="s">
        <v>17</v>
      </c>
      <c r="J12" s="17">
        <f>H12+1600</f>
        <v>34368</v>
      </c>
      <c r="K12" s="1" t="s">
        <v>51</v>
      </c>
      <c r="L12" s="13"/>
    </row>
    <row r="13" spans="1:13" ht="12.75">
      <c r="A13" s="26" t="s">
        <v>24</v>
      </c>
      <c r="B13" s="1" t="s">
        <v>23</v>
      </c>
      <c r="C13" s="12">
        <v>7</v>
      </c>
      <c r="D13" s="29" t="s">
        <v>35</v>
      </c>
      <c r="H13" s="14" t="s">
        <v>18</v>
      </c>
      <c r="I13" s="10">
        <v>4</v>
      </c>
      <c r="J13" s="11" t="s">
        <v>15</v>
      </c>
      <c r="M13" s="26" t="s">
        <v>10</v>
      </c>
    </row>
    <row r="14" spans="2:12" ht="12.75">
      <c r="B14" s="17">
        <f>(D14+168)</f>
        <v>6312</v>
      </c>
      <c r="C14" s="1" t="s">
        <v>29</v>
      </c>
      <c r="D14" s="18">
        <f>D16*C15</f>
        <v>6144</v>
      </c>
      <c r="E14" s="24" t="s">
        <v>33</v>
      </c>
      <c r="F14" s="10" t="s">
        <v>8</v>
      </c>
      <c r="H14" s="18">
        <f>(H16*I15)</f>
        <v>8192</v>
      </c>
      <c r="I14" s="11" t="s">
        <v>17</v>
      </c>
      <c r="J14" s="17">
        <f>H14+256</f>
        <v>8448</v>
      </c>
      <c r="K14" s="1" t="s">
        <v>50</v>
      </c>
      <c r="L14" s="13"/>
    </row>
    <row r="15" spans="1:13" ht="12.75">
      <c r="A15" s="26" t="s">
        <v>22</v>
      </c>
      <c r="B15" s="1" t="s">
        <v>21</v>
      </c>
      <c r="C15" s="12">
        <v>4</v>
      </c>
      <c r="D15" s="29" t="s">
        <v>36</v>
      </c>
      <c r="H15" s="14" t="s">
        <v>18</v>
      </c>
      <c r="I15" s="10">
        <v>4</v>
      </c>
      <c r="J15" s="11" t="s">
        <v>16</v>
      </c>
      <c r="M15" s="26" t="s">
        <v>9</v>
      </c>
    </row>
    <row r="16" spans="2:11" ht="12.75">
      <c r="B16" s="17">
        <f>(D16+8)</f>
        <v>1544</v>
      </c>
      <c r="C16" s="1" t="s">
        <v>29</v>
      </c>
      <c r="D16" s="18">
        <f>(F18*E17)</f>
        <v>1536</v>
      </c>
      <c r="E16" s="24" t="s">
        <v>32</v>
      </c>
      <c r="H16" s="18">
        <f>F18*G17</f>
        <v>2048</v>
      </c>
      <c r="I16" s="27" t="s">
        <v>31</v>
      </c>
      <c r="J16" s="28" t="s">
        <v>7</v>
      </c>
      <c r="K16" s="24" t="s">
        <v>49</v>
      </c>
    </row>
    <row r="17" spans="4:8" ht="13.5" thickBot="1">
      <c r="D17" s="29" t="s">
        <v>37</v>
      </c>
      <c r="E17" s="12">
        <v>24</v>
      </c>
      <c r="G17" s="12">
        <v>32</v>
      </c>
      <c r="H17" s="29"/>
    </row>
    <row r="18" spans="4:8" ht="13.5" thickBot="1">
      <c r="D18" s="29" t="s">
        <v>38</v>
      </c>
      <c r="F18" s="23">
        <v>64</v>
      </c>
      <c r="H18" s="29" t="s">
        <v>39</v>
      </c>
    </row>
    <row r="19" spans="1:13" ht="12.75">
      <c r="A19" s="31" t="s">
        <v>45</v>
      </c>
      <c r="B19" s="32"/>
      <c r="F19" s="10" t="s">
        <v>6</v>
      </c>
      <c r="J19" s="37" t="s">
        <v>40</v>
      </c>
      <c r="K19" s="38"/>
      <c r="L19" s="29"/>
      <c r="M19" s="29"/>
    </row>
    <row r="20" spans="1:13" ht="12.75">
      <c r="A20" s="33" t="s">
        <v>46</v>
      </c>
      <c r="B20" s="34"/>
      <c r="J20" s="39" t="s">
        <v>41</v>
      </c>
      <c r="K20" s="40"/>
      <c r="L20" s="29"/>
      <c r="M20" s="29"/>
    </row>
    <row r="21" spans="1:13" ht="12.75">
      <c r="A21" s="33" t="s">
        <v>47</v>
      </c>
      <c r="B21" s="34"/>
      <c r="C21" s="20" t="s">
        <v>1</v>
      </c>
      <c r="E21" s="2">
        <v>32</v>
      </c>
      <c r="F21" s="3">
        <v>8</v>
      </c>
      <c r="G21" s="4">
        <f>1/0.000125</f>
        <v>8000</v>
      </c>
      <c r="H21" s="5">
        <f>E21*F21*G21</f>
        <v>2048000</v>
      </c>
      <c r="I21" s="6"/>
      <c r="J21" s="39" t="s">
        <v>42</v>
      </c>
      <c r="K21" s="40"/>
      <c r="L21" s="29"/>
      <c r="M21" s="29"/>
    </row>
    <row r="22" spans="1:13" ht="13.5" thickBot="1">
      <c r="A22" s="35" t="s">
        <v>48</v>
      </c>
      <c r="B22" s="36"/>
      <c r="C22" s="20" t="s">
        <v>2</v>
      </c>
      <c r="E22" s="2">
        <v>1</v>
      </c>
      <c r="F22" s="3">
        <v>8</v>
      </c>
      <c r="G22" s="4">
        <f>1/0.000125</f>
        <v>8000</v>
      </c>
      <c r="H22" s="5">
        <f>E22*F22*G22</f>
        <v>64000</v>
      </c>
      <c r="I22" s="6"/>
      <c r="J22" s="39" t="s">
        <v>43</v>
      </c>
      <c r="K22" s="40"/>
      <c r="L22" s="29"/>
      <c r="M22" s="29"/>
    </row>
    <row r="23" spans="7:13" ht="13.5" thickBot="1">
      <c r="G23" s="43" t="s">
        <v>0</v>
      </c>
      <c r="J23" s="41" t="s">
        <v>44</v>
      </c>
      <c r="K23" s="42"/>
      <c r="L23" s="29"/>
      <c r="M23" s="29"/>
    </row>
    <row r="24" spans="7:11" ht="13.5" thickBot="1">
      <c r="G24" s="44" t="s">
        <v>4</v>
      </c>
      <c r="K24" s="30"/>
    </row>
    <row r="25" spans="6:8" ht="12.75">
      <c r="F25" s="49" t="s">
        <v>3</v>
      </c>
      <c r="G25" s="50"/>
      <c r="H25" s="51"/>
    </row>
    <row r="26" spans="6:8" ht="13.5" thickBot="1">
      <c r="F26" s="45"/>
      <c r="G26" s="46">
        <f>(1000000/H21)*8</f>
        <v>3.90625</v>
      </c>
      <c r="H26" s="47"/>
    </row>
    <row r="27" spans="5:8" ht="12.75">
      <c r="E27" s="8"/>
      <c r="F27" s="49" t="s">
        <v>5</v>
      </c>
      <c r="G27" s="50"/>
      <c r="H27" s="51"/>
    </row>
    <row r="28" spans="6:8" ht="13.5" thickBot="1">
      <c r="F28" s="45"/>
      <c r="G28" s="46">
        <f>(1000000/H21)*1</f>
        <v>0.48828125</v>
      </c>
      <c r="H28" s="47"/>
    </row>
    <row r="29" ht="12.75">
      <c r="F29" s="9"/>
    </row>
    <row r="32" ht="12.75">
      <c r="H32" s="7"/>
    </row>
    <row r="35" ht="12.75"/>
    <row r="36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6">
    <mergeCell ref="B1:L1"/>
    <mergeCell ref="F27:H27"/>
    <mergeCell ref="F25:H25"/>
    <mergeCell ref="H3:J3"/>
    <mergeCell ref="B3:D3"/>
    <mergeCell ref="C2:J2"/>
  </mergeCells>
  <printOptions/>
  <pageMargins left="0.6" right="0.55" top="1" bottom="1" header="0.4921259845" footer="0.4921259845"/>
  <pageSetup orientation="landscape" paperSize="9" r:id="rId2"/>
  <headerFooter alignWithMargins="0">
    <oddFooter>&amp;L&amp;8&amp;F&amp;R&amp;8Freiermuth Wolfgang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FreiermuthAMD</dc:creator>
  <cp:keywords/>
  <dc:description/>
  <cp:lastModifiedBy>FreiermuthAMD</cp:lastModifiedBy>
  <cp:lastPrinted>2007-02-22T16:45:45Z</cp:lastPrinted>
  <dcterms:created xsi:type="dcterms:W3CDTF">2006-11-08T15:16:32Z</dcterms:created>
  <dcterms:modified xsi:type="dcterms:W3CDTF">2007-04-25T11:08:44Z</dcterms:modified>
  <cp:category/>
  <cp:version/>
  <cp:contentType/>
  <cp:contentStatus/>
</cp:coreProperties>
</file>